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PrimHoghilag3\Desktop\"/>
    </mc:Choice>
  </mc:AlternateContent>
  <xr:revisionPtr revIDLastSave="0" documentId="8_{6C45A0C1-B224-4289-8942-282DA05153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ghilag" sheetId="1" r:id="rId1"/>
  </sheets>
  <definedNames>
    <definedName name="_xlnm.Print_Titles" localSheetId="0">hoghilag!$2:$2</definedName>
    <definedName name="_xlnm.Print_Area" localSheetId="0">hoghilag!$A$1:$F$67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7" i="1" l="1"/>
  <c r="C57" i="1"/>
  <c r="D51" i="1"/>
  <c r="D50" i="1"/>
  <c r="E48" i="1"/>
  <c r="D47" i="1"/>
  <c r="E46" i="1" s="1"/>
  <c r="D45" i="1"/>
  <c r="E44" i="1" s="1"/>
  <c r="E42" i="1"/>
  <c r="E24" i="1"/>
  <c r="D27" i="1" s="1"/>
  <c r="E26" i="1" s="1"/>
  <c r="E19" i="1"/>
  <c r="E17" i="1"/>
  <c r="E15" i="1"/>
  <c r="D7" i="1"/>
  <c r="D14" i="1" s="1"/>
  <c r="D8" i="1" l="1"/>
  <c r="E7" i="1" s="1"/>
  <c r="D9" i="1"/>
  <c r="D22" i="1"/>
  <c r="D12" i="1"/>
  <c r="D21" i="1" l="1"/>
  <c r="E21" i="1" s="1"/>
  <c r="D11" i="1"/>
  <c r="D13" i="1" s="1"/>
  <c r="E13" i="1" s="1"/>
  <c r="D10" i="1"/>
  <c r="E9" i="1" s="1"/>
  <c r="E11" i="1" l="1"/>
</calcChain>
</file>

<file path=xl/sharedStrings.xml><?xml version="1.0" encoding="utf-8"?>
<sst xmlns="http://schemas.openxmlformats.org/spreadsheetml/2006/main" count="107" uniqueCount="77">
  <si>
    <t>Anexa</t>
  </si>
  <si>
    <t>Primaria:</t>
  </si>
  <si>
    <t>HOGHILAG   4241230</t>
  </si>
  <si>
    <t>lei</t>
  </si>
  <si>
    <t>VENITURI</t>
  </si>
  <si>
    <t>Nr. Crt</t>
  </si>
  <si>
    <t>Indicatori sinteza</t>
  </si>
  <si>
    <t>Formula de calcul</t>
  </si>
  <si>
    <t>Sume</t>
  </si>
  <si>
    <t>Procent</t>
  </si>
  <si>
    <t>Perioada</t>
  </si>
  <si>
    <t>Gradul de realizare a veniturilor</t>
  </si>
  <si>
    <t>Venituri totale incasate</t>
  </si>
  <si>
    <t>Trimestrial</t>
  </si>
  <si>
    <t>Venituri totale programate</t>
  </si>
  <si>
    <t>Gradul de realizare a veniturilor proprii</t>
  </si>
  <si>
    <t>Venituri proprii incasate</t>
  </si>
  <si>
    <t>Venituri proprii programate</t>
  </si>
  <si>
    <t>Gradul de finantare din venituri proprii</t>
  </si>
  <si>
    <t>Gradul de autofinantare</t>
  </si>
  <si>
    <t>Venituri proprii incasate (exclusiv cote)</t>
  </si>
  <si>
    <t>Venituri proprii incasate per capita</t>
  </si>
  <si>
    <t>Anual</t>
  </si>
  <si>
    <t>Numar de locuitori</t>
  </si>
  <si>
    <t>Gradul de realizare a impozitelor pe proprietate</t>
  </si>
  <si>
    <t>Venituri din impozite pe proprietate incasate</t>
  </si>
  <si>
    <t>Venituri din impozite pe proprietate programate</t>
  </si>
  <si>
    <t>Gradul de dependenta al bugetului local fata de bugetul de stat</t>
  </si>
  <si>
    <t>Incasari din surse primite de la bugetul de stat</t>
  </si>
  <si>
    <t>Gradul de autonomie decizionala</t>
  </si>
  <si>
    <t>Venituri depersonalizate incasate</t>
  </si>
  <si>
    <t>Estimatul anual din venituri fiscale</t>
  </si>
  <si>
    <t>a)</t>
  </si>
  <si>
    <t>Coeficient de realizare a veniturilor fiscale in anul anterior (se calculeaza trimestrial)</t>
  </si>
  <si>
    <t>Venituri fiscale cumulate an anterior (trim I,II,III)</t>
  </si>
  <si>
    <t>Total incasari venituri fiscale an anterior</t>
  </si>
  <si>
    <t>b)</t>
  </si>
  <si>
    <t>Venituri fiscale cumulate an de calcul (trim I,II,III)</t>
  </si>
  <si>
    <t>coeficient</t>
  </si>
  <si>
    <t>CHELTUIELI</t>
  </si>
  <si>
    <t>Rigiditatea cheltuielilor</t>
  </si>
  <si>
    <t>Plati aferente cheltuielilor de personal</t>
  </si>
  <si>
    <t>Total plati</t>
  </si>
  <si>
    <t>Ponderea sectiunii de functionare</t>
  </si>
  <si>
    <t>Plati aferente sectiunii de functionare</t>
  </si>
  <si>
    <t>Ponderea sectiunii de dezvoltare</t>
  </si>
  <si>
    <t>Plati aferente sectiunii de dezvoltare</t>
  </si>
  <si>
    <t>Ponderea serviciului datoriei publice</t>
  </si>
  <si>
    <t>Serviciul datoriei publice locale</t>
  </si>
  <si>
    <t>Deficitul sectiunii de functionare</t>
  </si>
  <si>
    <t>venituri incasate-(plati efectuate + plati restante)</t>
  </si>
  <si>
    <t>Deficitul sectiunii de dezvoltare</t>
  </si>
  <si>
    <t>Nr. crt.</t>
  </si>
  <si>
    <t xml:space="preserve">Plăţi restante </t>
  </si>
  <si>
    <t>Suma</t>
  </si>
  <si>
    <t>1.</t>
  </si>
  <si>
    <t>Total plăţi restante înregistrate la sfârşitul perioadei de raportare, din care:</t>
  </si>
  <si>
    <t>2.</t>
  </si>
  <si>
    <t>sub 30 de zile</t>
  </si>
  <si>
    <t>3.</t>
  </si>
  <si>
    <t>peste 30 de zile</t>
  </si>
  <si>
    <t>4.</t>
  </si>
  <si>
    <t>peste 90 de zile</t>
  </si>
  <si>
    <t>5.</t>
  </si>
  <si>
    <t>peste 120 de zile</t>
  </si>
  <si>
    <t>6.</t>
  </si>
  <si>
    <t>peste 1 an</t>
  </si>
  <si>
    <t>7.</t>
  </si>
  <si>
    <t>către furnizori, creditorii din operaţii comerciale</t>
  </si>
  <si>
    <t>8.</t>
  </si>
  <si>
    <t>faţă de bugetul general consolidat</t>
  </si>
  <si>
    <t>9.</t>
  </si>
  <si>
    <t>faţă de salariaţi</t>
  </si>
  <si>
    <t>10.</t>
  </si>
  <si>
    <t>împrumuturi nerambursate la scadenţă</t>
  </si>
  <si>
    <t>11.</t>
  </si>
  <si>
    <t>dobânzi restante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</si>
</sst>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Font="1"/>
    <xf numFmtId="0" fontId="1" fillId="0" borderId="0" xfId="0" applyFont="1"/>
    <xf numFmtId="3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left" vertical="top"/>
    </xf>
    <xf numFmtId="3" fontId="0" fillId="0" borderId="7" xfId="0" applyNumberFormat="1" applyBorder="1" applyAlignment="1">
      <alignment vertical="top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left" vertical="top"/>
    </xf>
    <xf numFmtId="0" fontId="0" fillId="0" borderId="11" xfId="0" applyBorder="1"/>
    <xf numFmtId="0" fontId="0" fillId="0" borderId="13" xfId="0" applyFill="1" applyBorder="1"/>
    <xf numFmtId="3" fontId="0" fillId="0" borderId="7" xfId="0" applyNumberFormat="1" applyFill="1" applyBorder="1" applyAlignment="1">
      <alignment vertical="top"/>
    </xf>
    <xf numFmtId="0" fontId="0" fillId="0" borderId="11" xfId="0" applyFill="1" applyBorder="1"/>
    <xf numFmtId="0" fontId="0" fillId="0" borderId="10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4" xfId="0" applyBorder="1" applyAlignment="1">
      <alignment horizontal="center"/>
    </xf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3" fontId="0" fillId="0" borderId="7" xfId="0" applyNumberFormat="1" applyBorder="1" applyAlignment="1"/>
    <xf numFmtId="0" fontId="0" fillId="0" borderId="12" xfId="0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0" fillId="0" borderId="15" xfId="0" applyFill="1" applyBorder="1"/>
    <xf numFmtId="4" fontId="0" fillId="0" borderId="16" xfId="0" applyNumberFormat="1" applyFill="1" applyBorder="1" applyAlignment="1">
      <alignment vertical="top"/>
    </xf>
    <xf numFmtId="0" fontId="0" fillId="0" borderId="17" xfId="0" applyBorder="1"/>
    <xf numFmtId="0" fontId="1" fillId="0" borderId="1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3" fontId="1" fillId="0" borderId="16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20" xfId="0" applyBorder="1"/>
    <xf numFmtId="3" fontId="0" fillId="0" borderId="21" xfId="0" applyNumberFormat="1" applyBorder="1" applyAlignment="1">
      <alignment vertical="top"/>
    </xf>
    <xf numFmtId="0" fontId="0" fillId="0" borderId="23" xfId="0" applyBorder="1" applyAlignment="1">
      <alignment horizontal="center"/>
    </xf>
    <xf numFmtId="0" fontId="0" fillId="0" borderId="7" xfId="0" applyFill="1" applyBorder="1"/>
    <xf numFmtId="0" fontId="0" fillId="0" borderId="14" xfId="0" applyBorder="1" applyAlignment="1">
      <alignment horizontal="center"/>
    </xf>
    <xf numFmtId="3" fontId="0" fillId="0" borderId="16" xfId="0" applyNumberFormat="1" applyFill="1" applyBorder="1" applyAlignment="1">
      <alignment vertical="top"/>
    </xf>
    <xf numFmtId="0" fontId="0" fillId="0" borderId="16" xfId="0" applyFill="1" applyBorder="1"/>
    <xf numFmtId="3" fontId="0" fillId="0" borderId="0" xfId="0" applyNumberFormat="1" applyFont="1"/>
    <xf numFmtId="0" fontId="1" fillId="0" borderId="25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justify" vertical="top" wrapText="1"/>
    </xf>
    <xf numFmtId="3" fontId="1" fillId="0" borderId="18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/>
    <xf numFmtId="0" fontId="0" fillId="0" borderId="25" xfId="0" applyFont="1" applyBorder="1" applyAlignment="1">
      <alignment horizontal="center" vertical="top" wrapText="1"/>
    </xf>
    <xf numFmtId="0" fontId="0" fillId="0" borderId="18" xfId="0" applyFont="1" applyBorder="1" applyAlignment="1">
      <alignment horizontal="justify" vertical="top" wrapText="1"/>
    </xf>
    <xf numFmtId="3" fontId="0" fillId="0" borderId="18" xfId="0" applyNumberFormat="1" applyFont="1" applyBorder="1" applyAlignment="1">
      <alignment vertical="center" wrapText="1"/>
    </xf>
    <xf numFmtId="3" fontId="0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0" fontId="1" fillId="0" borderId="0" xfId="0" applyFont="1" applyAlignment="1">
      <alignment horizontal="left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0" fontId="0" fillId="0" borderId="7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3" fontId="0" fillId="0" borderId="7" xfId="0" applyNumberFormat="1" applyFill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22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"/>
  <sheetViews>
    <sheetView tabSelected="1" workbookViewId="0">
      <selection activeCell="D10" sqref="D10"/>
    </sheetView>
  </sheetViews>
  <sheetFormatPr defaultColWidth="9.109375" defaultRowHeight="13.2" x14ac:dyDescent="0.25"/>
  <cols>
    <col min="1" max="1" width="11.109375"/>
    <col min="2" max="2" width="39.33203125" customWidth="1"/>
    <col min="3" max="3" width="42.88671875"/>
    <col min="4" max="4" width="13.6640625" style="3"/>
    <col min="5" max="5" width="12"/>
    <col min="6" max="6" width="11.88671875"/>
  </cols>
  <sheetData>
    <row r="1" spans="1:6" x14ac:dyDescent="0.25">
      <c r="F1" s="4" t="s">
        <v>0</v>
      </c>
    </row>
    <row r="2" spans="1:6" ht="15.6" x14ac:dyDescent="0.3">
      <c r="A2" s="5" t="s">
        <v>1</v>
      </c>
      <c r="B2" s="60" t="s">
        <v>2</v>
      </c>
      <c r="C2" s="60"/>
      <c r="D2" s="60"/>
      <c r="E2" s="60"/>
      <c r="F2" s="60"/>
    </row>
    <row r="3" spans="1:6" x14ac:dyDescent="0.25">
      <c r="F3" s="4" t="s">
        <v>3</v>
      </c>
    </row>
    <row r="4" spans="1:6" x14ac:dyDescent="0.25">
      <c r="A4" s="70" t="s">
        <v>4</v>
      </c>
      <c r="B4" s="71"/>
      <c r="C4" s="71"/>
      <c r="D4" s="71"/>
      <c r="E4" s="71"/>
      <c r="F4" s="72"/>
    </row>
    <row r="5" spans="1:6" x14ac:dyDescent="0.25">
      <c r="A5" s="73"/>
      <c r="B5" s="74"/>
      <c r="C5" s="74"/>
      <c r="D5" s="74"/>
      <c r="E5" s="74"/>
      <c r="F5" s="75"/>
    </row>
    <row r="6" spans="1:6" x14ac:dyDescent="0.25">
      <c r="A6" s="6" t="s">
        <v>5</v>
      </c>
      <c r="B6" s="7" t="s">
        <v>6</v>
      </c>
      <c r="C6" s="7" t="s">
        <v>7</v>
      </c>
      <c r="D6" s="8" t="s">
        <v>8</v>
      </c>
      <c r="E6" s="7" t="s">
        <v>9</v>
      </c>
      <c r="F6" s="9" t="s">
        <v>10</v>
      </c>
    </row>
    <row r="7" spans="1:6" x14ac:dyDescent="0.25">
      <c r="A7" s="10">
        <v>1</v>
      </c>
      <c r="B7" s="11" t="s">
        <v>11</v>
      </c>
      <c r="C7" s="12" t="s">
        <v>12</v>
      </c>
      <c r="D7" s="13">
        <f>1219647</f>
        <v>1219647</v>
      </c>
      <c r="E7" s="63" t="str">
        <f t="shared" ref="E7:E11" si="0">IF(D8&lt;&gt;0,ROUND(D7/D8*100,2)&amp;"%"," ")</f>
        <v>100%</v>
      </c>
      <c r="F7" s="68" t="s">
        <v>13</v>
      </c>
    </row>
    <row r="8" spans="1:6" x14ac:dyDescent="0.25">
      <c r="A8" s="14"/>
      <c r="B8" s="15"/>
      <c r="C8" s="16" t="s">
        <v>14</v>
      </c>
      <c r="D8" s="13">
        <f>D7</f>
        <v>1219647</v>
      </c>
      <c r="E8" s="63"/>
      <c r="F8" s="68"/>
    </row>
    <row r="9" spans="1:6" x14ac:dyDescent="0.25">
      <c r="A9" s="10">
        <v>2</v>
      </c>
      <c r="B9" s="11" t="s">
        <v>15</v>
      </c>
      <c r="C9" s="17" t="s">
        <v>16</v>
      </c>
      <c r="D9" s="13">
        <f>D7-587297</f>
        <v>632350</v>
      </c>
      <c r="E9" s="63" t="str">
        <f t="shared" si="0"/>
        <v>100%</v>
      </c>
      <c r="F9" s="68" t="s">
        <v>13</v>
      </c>
    </row>
    <row r="10" spans="1:6" x14ac:dyDescent="0.25">
      <c r="A10" s="14"/>
      <c r="B10" s="15"/>
      <c r="C10" s="18" t="s">
        <v>17</v>
      </c>
      <c r="D10" s="13">
        <f>D9</f>
        <v>632350</v>
      </c>
      <c r="E10" s="63"/>
      <c r="F10" s="68"/>
    </row>
    <row r="11" spans="1:6" x14ac:dyDescent="0.25">
      <c r="A11" s="10">
        <v>3</v>
      </c>
      <c r="B11" s="11" t="s">
        <v>18</v>
      </c>
      <c r="C11" s="17" t="s">
        <v>16</v>
      </c>
      <c r="D11" s="13">
        <f>D9</f>
        <v>632350</v>
      </c>
      <c r="E11" s="63" t="str">
        <f t="shared" si="0"/>
        <v>51,85%</v>
      </c>
      <c r="F11" s="68" t="s">
        <v>13</v>
      </c>
    </row>
    <row r="12" spans="1:6" x14ac:dyDescent="0.25">
      <c r="A12" s="14"/>
      <c r="B12" s="15"/>
      <c r="C12" s="18" t="s">
        <v>12</v>
      </c>
      <c r="D12" s="19">
        <f>D7</f>
        <v>1219647</v>
      </c>
      <c r="E12" s="63"/>
      <c r="F12" s="68"/>
    </row>
    <row r="13" spans="1:6" x14ac:dyDescent="0.25">
      <c r="A13" s="10">
        <v>4</v>
      </c>
      <c r="B13" s="11" t="s">
        <v>19</v>
      </c>
      <c r="C13" s="17" t="s">
        <v>20</v>
      </c>
      <c r="D13" s="13">
        <f>D11-148642</f>
        <v>483708</v>
      </c>
      <c r="E13" s="63" t="str">
        <f>IF(D14&lt;&gt;0,ROUND(D13/D14*100,2)&amp;"%"," ")</f>
        <v>39,66%</v>
      </c>
      <c r="F13" s="68" t="s">
        <v>13</v>
      </c>
    </row>
    <row r="14" spans="1:6" x14ac:dyDescent="0.25">
      <c r="A14" s="14"/>
      <c r="B14" s="15"/>
      <c r="C14" s="18" t="s">
        <v>12</v>
      </c>
      <c r="D14" s="19">
        <f>D7</f>
        <v>1219647</v>
      </c>
      <c r="E14" s="63"/>
      <c r="F14" s="68"/>
    </row>
    <row r="15" spans="1:6" x14ac:dyDescent="0.25">
      <c r="A15" s="10">
        <v>5</v>
      </c>
      <c r="B15" s="11" t="s">
        <v>21</v>
      </c>
      <c r="C15" s="17" t="s">
        <v>16</v>
      </c>
      <c r="D15" s="13"/>
      <c r="E15" s="63" t="str">
        <f>IF(D16&lt;&gt;0,ROUND(D15/D16,2)," ")</f>
        <v xml:space="preserve"> </v>
      </c>
      <c r="F15" s="68" t="s">
        <v>22</v>
      </c>
    </row>
    <row r="16" spans="1:6" x14ac:dyDescent="0.25">
      <c r="A16" s="14"/>
      <c r="B16" s="15"/>
      <c r="C16" s="18" t="s">
        <v>23</v>
      </c>
      <c r="D16" s="19"/>
      <c r="E16" s="63"/>
      <c r="F16" s="68"/>
    </row>
    <row r="17" spans="1:6" x14ac:dyDescent="0.25">
      <c r="A17" s="10">
        <v>6</v>
      </c>
      <c r="B17" s="11" t="s">
        <v>24</v>
      </c>
      <c r="C17" s="20" t="s">
        <v>25</v>
      </c>
      <c r="D17" s="19"/>
      <c r="E17" s="64" t="str">
        <f t="shared" ref="E17:E21" si="1">IF(D18&lt;&gt;0,ROUND(D17/D18*100,2)&amp;"%"," ")</f>
        <v xml:space="preserve"> </v>
      </c>
      <c r="F17" s="68" t="s">
        <v>22</v>
      </c>
    </row>
    <row r="18" spans="1:6" x14ac:dyDescent="0.25">
      <c r="A18" s="14"/>
      <c r="B18" s="15"/>
      <c r="C18" s="18" t="s">
        <v>26</v>
      </c>
      <c r="D18" s="19"/>
      <c r="E18" s="64"/>
      <c r="F18" s="68"/>
    </row>
    <row r="19" spans="1:6" ht="26.4" x14ac:dyDescent="0.25">
      <c r="A19" s="10">
        <v>7</v>
      </c>
      <c r="B19" s="21" t="s">
        <v>27</v>
      </c>
      <c r="C19" s="20" t="s">
        <v>28</v>
      </c>
      <c r="D19" s="19"/>
      <c r="E19" s="64" t="str">
        <f t="shared" si="1"/>
        <v xml:space="preserve"> </v>
      </c>
      <c r="F19" s="68" t="s">
        <v>22</v>
      </c>
    </row>
    <row r="20" spans="1:6" x14ac:dyDescent="0.25">
      <c r="A20" s="14"/>
      <c r="B20" s="22"/>
      <c r="C20" s="18" t="s">
        <v>12</v>
      </c>
      <c r="D20" s="19"/>
      <c r="E20" s="64"/>
      <c r="F20" s="68"/>
    </row>
    <row r="21" spans="1:6" x14ac:dyDescent="0.25">
      <c r="A21" s="10">
        <v>8</v>
      </c>
      <c r="B21" s="11" t="s">
        <v>29</v>
      </c>
      <c r="C21" s="20" t="s">
        <v>30</v>
      </c>
      <c r="D21" s="19">
        <f>D9</f>
        <v>632350</v>
      </c>
      <c r="E21" s="64" t="str">
        <f t="shared" si="1"/>
        <v>51,85%</v>
      </c>
      <c r="F21" s="68" t="s">
        <v>13</v>
      </c>
    </row>
    <row r="22" spans="1:6" x14ac:dyDescent="0.25">
      <c r="A22" s="14"/>
      <c r="B22" s="15"/>
      <c r="C22" s="18" t="s">
        <v>12</v>
      </c>
      <c r="D22" s="19">
        <f>D7</f>
        <v>1219647</v>
      </c>
      <c r="E22" s="64"/>
      <c r="F22" s="68"/>
    </row>
    <row r="23" spans="1:6" x14ac:dyDescent="0.25">
      <c r="A23" s="23">
        <v>9</v>
      </c>
      <c r="B23" s="24" t="s">
        <v>31</v>
      </c>
      <c r="C23" s="24"/>
      <c r="D23" s="13"/>
      <c r="E23" s="25"/>
      <c r="F23" s="26"/>
    </row>
    <row r="24" spans="1:6" ht="26.4" x14ac:dyDescent="0.25">
      <c r="A24" s="27" t="s">
        <v>32</v>
      </c>
      <c r="B24" s="28" t="s">
        <v>33</v>
      </c>
      <c r="C24" s="15" t="s">
        <v>34</v>
      </c>
      <c r="D24" s="29">
        <v>251411</v>
      </c>
      <c r="E24" s="63">
        <f>IF(D25&lt;&gt;0,ROUND(D24/D25,2)," ")</f>
        <v>0.48</v>
      </c>
      <c r="F24" s="26"/>
    </row>
    <row r="25" spans="1:6" x14ac:dyDescent="0.25">
      <c r="A25" s="30"/>
      <c r="B25" s="22"/>
      <c r="C25" s="18" t="s">
        <v>35</v>
      </c>
      <c r="D25" s="19">
        <v>521853</v>
      </c>
      <c r="E25" s="63"/>
      <c r="F25" s="26"/>
    </row>
    <row r="26" spans="1:6" x14ac:dyDescent="0.25">
      <c r="A26" s="23" t="s">
        <v>36</v>
      </c>
      <c r="B26" s="24" t="s">
        <v>31</v>
      </c>
      <c r="C26" s="18" t="s">
        <v>37</v>
      </c>
      <c r="D26" s="19">
        <v>304431</v>
      </c>
      <c r="E26" s="65">
        <f>IF(D27&lt;&gt;0,ROUND(D26/D27,2)," ")</f>
        <v>634231.25</v>
      </c>
      <c r="F26" s="26"/>
    </row>
    <row r="27" spans="1:6" x14ac:dyDescent="0.25">
      <c r="A27" s="31"/>
      <c r="B27" s="32"/>
      <c r="C27" s="33" t="s">
        <v>38</v>
      </c>
      <c r="D27" s="34">
        <f>E24</f>
        <v>0.48</v>
      </c>
      <c r="E27" s="66"/>
      <c r="F27" s="35"/>
    </row>
    <row r="38" spans="1:6" x14ac:dyDescent="0.25">
      <c r="F38" s="4" t="s">
        <v>3</v>
      </c>
    </row>
    <row r="39" spans="1:6" x14ac:dyDescent="0.25">
      <c r="A39" s="70" t="s">
        <v>39</v>
      </c>
      <c r="B39" s="71"/>
      <c r="C39" s="71"/>
      <c r="D39" s="71"/>
      <c r="E39" s="71"/>
      <c r="F39" s="72"/>
    </row>
    <row r="40" spans="1:6" x14ac:dyDescent="0.25">
      <c r="A40" s="76"/>
      <c r="B40" s="77"/>
      <c r="C40" s="77"/>
      <c r="D40" s="77"/>
      <c r="E40" s="77"/>
      <c r="F40" s="78"/>
    </row>
    <row r="41" spans="1:6" x14ac:dyDescent="0.25">
      <c r="A41" s="36" t="s">
        <v>5</v>
      </c>
      <c r="B41" s="37" t="s">
        <v>6</v>
      </c>
      <c r="C41" s="37" t="s">
        <v>7</v>
      </c>
      <c r="D41" s="38" t="s">
        <v>8</v>
      </c>
      <c r="E41" s="37" t="s">
        <v>9</v>
      </c>
      <c r="F41" s="39" t="s">
        <v>10</v>
      </c>
    </row>
    <row r="42" spans="1:6" x14ac:dyDescent="0.25">
      <c r="A42" s="40">
        <v>1</v>
      </c>
      <c r="B42" s="41" t="s">
        <v>40</v>
      </c>
      <c r="C42" s="42" t="s">
        <v>41</v>
      </c>
      <c r="D42" s="43"/>
      <c r="E42" s="67" t="str">
        <f t="shared" ref="E42:E46" si="2">IF(D43&lt;&gt;0,ROUND(D42/D43*100,2)&amp;"%"," ")</f>
        <v xml:space="preserve"> </v>
      </c>
      <c r="F42" s="69" t="s">
        <v>22</v>
      </c>
    </row>
    <row r="43" spans="1:6" x14ac:dyDescent="0.25">
      <c r="A43" s="14"/>
      <c r="B43" s="15"/>
      <c r="C43" s="15" t="s">
        <v>42</v>
      </c>
      <c r="D43" s="13"/>
      <c r="E43" s="63"/>
      <c r="F43" s="68"/>
    </row>
    <row r="44" spans="1:6" x14ac:dyDescent="0.25">
      <c r="A44" s="10">
        <v>2</v>
      </c>
      <c r="B44" s="11" t="s">
        <v>43</v>
      </c>
      <c r="C44" s="17" t="s">
        <v>44</v>
      </c>
      <c r="D44" s="13">
        <v>1198859</v>
      </c>
      <c r="E44" s="63" t="str">
        <f t="shared" si="2"/>
        <v>99,17%</v>
      </c>
      <c r="F44" s="68" t="s">
        <v>13</v>
      </c>
    </row>
    <row r="45" spans="1:6" x14ac:dyDescent="0.25">
      <c r="A45" s="14"/>
      <c r="B45" s="15"/>
      <c r="C45" s="18" t="s">
        <v>42</v>
      </c>
      <c r="D45" s="19">
        <f>D44+D46</f>
        <v>1208859</v>
      </c>
      <c r="E45" s="63"/>
      <c r="F45" s="68"/>
    </row>
    <row r="46" spans="1:6" x14ac:dyDescent="0.25">
      <c r="A46" s="10">
        <v>3</v>
      </c>
      <c r="B46" s="11" t="s">
        <v>45</v>
      </c>
      <c r="C46" s="17" t="s">
        <v>46</v>
      </c>
      <c r="D46" s="13">
        <v>10000</v>
      </c>
      <c r="E46" s="63" t="str">
        <f t="shared" si="2"/>
        <v>0,83%</v>
      </c>
      <c r="F46" s="68" t="s">
        <v>13</v>
      </c>
    </row>
    <row r="47" spans="1:6" x14ac:dyDescent="0.25">
      <c r="A47" s="14"/>
      <c r="B47" s="15"/>
      <c r="C47" s="18" t="s">
        <v>42</v>
      </c>
      <c r="D47" s="19">
        <f>D45</f>
        <v>1208859</v>
      </c>
      <c r="E47" s="63"/>
      <c r="F47" s="68"/>
    </row>
    <row r="48" spans="1:6" x14ac:dyDescent="0.25">
      <c r="A48" s="10">
        <v>4</v>
      </c>
      <c r="B48" s="11" t="s">
        <v>47</v>
      </c>
      <c r="C48" s="20" t="s">
        <v>48</v>
      </c>
      <c r="D48" s="19"/>
      <c r="E48" s="64" t="str">
        <f>IF(D49&lt;&gt;0,ROUND(D48/D49*100,2)&amp;"%"," ")</f>
        <v xml:space="preserve"> </v>
      </c>
      <c r="F48" s="68" t="s">
        <v>22</v>
      </c>
    </row>
    <row r="49" spans="1:7" x14ac:dyDescent="0.25">
      <c r="A49" s="14"/>
      <c r="B49" s="15"/>
      <c r="C49" s="18" t="s">
        <v>42</v>
      </c>
      <c r="D49" s="19"/>
      <c r="E49" s="64"/>
      <c r="F49" s="68"/>
    </row>
    <row r="50" spans="1:7" x14ac:dyDescent="0.25">
      <c r="A50" s="44">
        <v>5</v>
      </c>
      <c r="B50" s="17" t="s">
        <v>49</v>
      </c>
      <c r="C50" s="33" t="s">
        <v>50</v>
      </c>
      <c r="D50" s="19">
        <f>1209647-D44</f>
        <v>10788</v>
      </c>
      <c r="E50" s="45"/>
      <c r="F50" s="26" t="s">
        <v>13</v>
      </c>
    </row>
    <row r="51" spans="1:7" x14ac:dyDescent="0.25">
      <c r="A51" s="46">
        <v>6</v>
      </c>
      <c r="B51" s="32" t="s">
        <v>51</v>
      </c>
      <c r="C51" s="33" t="s">
        <v>50</v>
      </c>
      <c r="D51" s="47">
        <f>10000-D46</f>
        <v>0</v>
      </c>
      <c r="E51" s="48"/>
      <c r="F51" s="35" t="s">
        <v>13</v>
      </c>
    </row>
    <row r="55" spans="1:7" s="1" customFormat="1" ht="22.5" customHeight="1" x14ac:dyDescent="0.25">
      <c r="A55" s="61" t="s">
        <v>52</v>
      </c>
      <c r="B55" s="61" t="s">
        <v>53</v>
      </c>
      <c r="C55" s="61" t="s">
        <v>54</v>
      </c>
      <c r="D55" s="49"/>
    </row>
    <row r="56" spans="1:7" s="1" customFormat="1" x14ac:dyDescent="0.25">
      <c r="A56" s="62"/>
      <c r="B56" s="62"/>
      <c r="C56" s="62"/>
      <c r="D56" s="49"/>
    </row>
    <row r="57" spans="1:7" s="2" customFormat="1" ht="26.4" x14ac:dyDescent="0.25">
      <c r="A57" s="50" t="s">
        <v>55</v>
      </c>
      <c r="B57" s="51" t="s">
        <v>56</v>
      </c>
      <c r="C57" s="52">
        <f>SUM(C58:C62)</f>
        <v>0</v>
      </c>
      <c r="D57" s="53"/>
      <c r="G57" s="54">
        <f>SUM(C63:C67)</f>
        <v>0</v>
      </c>
    </row>
    <row r="58" spans="1:7" s="1" customFormat="1" x14ac:dyDescent="0.25">
      <c r="A58" s="55" t="s">
        <v>57</v>
      </c>
      <c r="B58" s="56" t="s">
        <v>58</v>
      </c>
      <c r="C58" s="57"/>
      <c r="D58" s="58"/>
    </row>
    <row r="59" spans="1:7" s="1" customFormat="1" x14ac:dyDescent="0.25">
      <c r="A59" s="55" t="s">
        <v>59</v>
      </c>
      <c r="B59" s="56" t="s">
        <v>60</v>
      </c>
      <c r="C59" s="57"/>
      <c r="D59" s="58"/>
    </row>
    <row r="60" spans="1:7" s="1" customFormat="1" x14ac:dyDescent="0.25">
      <c r="A60" s="55" t="s">
        <v>61</v>
      </c>
      <c r="B60" s="56" t="s">
        <v>62</v>
      </c>
      <c r="C60" s="57"/>
      <c r="D60" s="58"/>
    </row>
    <row r="61" spans="1:7" s="1" customFormat="1" x14ac:dyDescent="0.25">
      <c r="A61" s="55" t="s">
        <v>63</v>
      </c>
      <c r="B61" s="56" t="s">
        <v>64</v>
      </c>
      <c r="C61" s="57"/>
      <c r="D61" s="58"/>
    </row>
    <row r="62" spans="1:7" s="1" customFormat="1" x14ac:dyDescent="0.25">
      <c r="A62" s="55" t="s">
        <v>65</v>
      </c>
      <c r="B62" s="56" t="s">
        <v>66</v>
      </c>
      <c r="C62" s="57"/>
      <c r="D62" s="58"/>
    </row>
    <row r="63" spans="1:7" s="1" customFormat="1" ht="26.4" x14ac:dyDescent="0.25">
      <c r="A63" s="55" t="s">
        <v>67</v>
      </c>
      <c r="B63" s="56" t="s">
        <v>68</v>
      </c>
      <c r="C63" s="57"/>
      <c r="D63" s="58"/>
    </row>
    <row r="64" spans="1:7" s="1" customFormat="1" x14ac:dyDescent="0.25">
      <c r="A64" s="55" t="s">
        <v>69</v>
      </c>
      <c r="B64" s="56" t="s">
        <v>70</v>
      </c>
      <c r="C64" s="57"/>
      <c r="D64" s="58"/>
    </row>
    <row r="65" spans="1:4" s="1" customFormat="1" x14ac:dyDescent="0.25">
      <c r="A65" s="55" t="s">
        <v>71</v>
      </c>
      <c r="B65" s="56" t="s">
        <v>72</v>
      </c>
      <c r="C65" s="57"/>
      <c r="D65" s="58"/>
    </row>
    <row r="66" spans="1:4" s="1" customFormat="1" x14ac:dyDescent="0.25">
      <c r="A66" s="55" t="s">
        <v>73</v>
      </c>
      <c r="B66" s="56" t="s">
        <v>74</v>
      </c>
      <c r="C66" s="57"/>
      <c r="D66" s="58"/>
    </row>
    <row r="67" spans="1:4" x14ac:dyDescent="0.25">
      <c r="A67" s="55" t="s">
        <v>75</v>
      </c>
      <c r="B67" s="56" t="s">
        <v>76</v>
      </c>
      <c r="C67" s="57"/>
      <c r="D67" s="59"/>
    </row>
  </sheetData>
  <mergeCells count="32">
    <mergeCell ref="A4:F5"/>
    <mergeCell ref="A39:F40"/>
    <mergeCell ref="E46:E47"/>
    <mergeCell ref="E48:E49"/>
    <mergeCell ref="F7:F8"/>
    <mergeCell ref="F9:F10"/>
    <mergeCell ref="F11:F12"/>
    <mergeCell ref="F13:F14"/>
    <mergeCell ref="F15:F16"/>
    <mergeCell ref="F17:F18"/>
    <mergeCell ref="F19:F20"/>
    <mergeCell ref="F21:F22"/>
    <mergeCell ref="F42:F43"/>
    <mergeCell ref="F44:F45"/>
    <mergeCell ref="F46:F47"/>
    <mergeCell ref="F48:F49"/>
    <mergeCell ref="B2:F2"/>
    <mergeCell ref="A55:A56"/>
    <mergeCell ref="B55:B56"/>
    <mergeCell ref="C55:C56"/>
    <mergeCell ref="E7:E8"/>
    <mergeCell ref="E9:E10"/>
    <mergeCell ref="E11:E12"/>
    <mergeCell ref="E13:E14"/>
    <mergeCell ref="E15:E16"/>
    <mergeCell ref="E17:E18"/>
    <mergeCell ref="E19:E20"/>
    <mergeCell ref="E21:E22"/>
    <mergeCell ref="E24:E25"/>
    <mergeCell ref="E26:E27"/>
    <mergeCell ref="E42:E43"/>
    <mergeCell ref="E44:E45"/>
  </mergeCells>
  <pageMargins left="0.34930555555555598" right="0.389583333333333" top="0.97986111111111096" bottom="0.78958333333333297" header="0.50972222222222197" footer="0.50972222222222197"/>
  <pageSetup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2</vt:i4>
      </vt:variant>
    </vt:vector>
  </HeadingPairs>
  <TitlesOfParts>
    <vt:vector size="3" baseType="lpstr">
      <vt:lpstr>hoghilag</vt:lpstr>
      <vt:lpstr>hoghilag!Imprimare_titluri</vt:lpstr>
      <vt:lpstr>hoghilag!Zona_de_imprimat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Sabin Bota</cp:lastModifiedBy>
  <dcterms:created xsi:type="dcterms:W3CDTF">2026-04-27T12:32:10Z</dcterms:created>
  <dcterms:modified xsi:type="dcterms:W3CDTF">2026-05-20T11:29:49Z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1033-10.2.0.5845</vt:lpwstr>
  </property>
</Properties>
</file>